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H49" i="1"/>
  <c r="G49" i="1"/>
  <c r="M49" i="1" s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H47" i="1"/>
  <c r="G47" i="1"/>
  <c r="M47" i="1" s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H45" i="1"/>
  <c r="G45" i="1"/>
  <c r="M45" i="1" s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H43" i="1"/>
  <c r="G43" i="1"/>
  <c r="M43" i="1" s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M42" i="1" s="1"/>
  <c r="H42" i="1"/>
  <c r="G42" i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H41" i="1"/>
  <c r="G41" i="1"/>
  <c r="M41" i="1" s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M40" i="1" s="1"/>
  <c r="H40" i="1"/>
  <c r="G40" i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M39" i="1" s="1"/>
  <c r="H39" i="1"/>
  <c r="G39" i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H38" i="1"/>
  <c r="G38" i="1"/>
  <c r="M38" i="1" s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H37" i="1"/>
  <c r="G37" i="1"/>
  <c r="M37" i="1" s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M35" i="1" s="1"/>
  <c r="H35" i="1"/>
  <c r="G35" i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M31" i="1" s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V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M28" i="1" s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H27" i="1" s="1"/>
  <c r="AE27" i="1"/>
  <c r="AC27" i="1"/>
  <c r="AB27" i="1"/>
  <c r="AA27" i="1"/>
  <c r="V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V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M24" i="1" s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H23" i="1" s="1"/>
  <c r="AE23" i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M22" i="1" s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H21" i="1" s="1"/>
  <c r="AE21" i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V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M20" i="1" s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H19" i="1" s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V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H9" i="1" s="1"/>
  <c r="AE9" i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H9" i="1"/>
  <c r="V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M8" i="1" s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2" i="1" l="1"/>
  <c r="N12" i="1"/>
  <c r="Z12" i="1" s="1"/>
  <c r="N18" i="1"/>
  <c r="Z18" i="1" s="1"/>
  <c r="AD18" i="1"/>
  <c r="AD7" i="1"/>
  <c r="N7" i="1"/>
  <c r="Z7" i="1" s="1"/>
  <c r="AD8" i="1"/>
  <c r="N8" i="1"/>
  <c r="Z8" i="1" s="1"/>
  <c r="N14" i="1"/>
  <c r="Z14" i="1" s="1"/>
  <c r="AD14" i="1"/>
  <c r="N17" i="1"/>
  <c r="Z17" i="1" s="1"/>
  <c r="AD17" i="1"/>
  <c r="AD20" i="1"/>
  <c r="N20" i="1"/>
  <c r="Z20" i="1" s="1"/>
  <c r="N25" i="1"/>
  <c r="Z25" i="1" s="1"/>
  <c r="AD25" i="1"/>
  <c r="N29" i="1"/>
  <c r="Z29" i="1" s="1"/>
  <c r="AD29" i="1"/>
  <c r="N10" i="1"/>
  <c r="Z10" i="1" s="1"/>
  <c r="AD10" i="1"/>
  <c r="N13" i="1"/>
  <c r="Z13" i="1" s="1"/>
  <c r="AD13" i="1"/>
  <c r="N22" i="1"/>
  <c r="Z22" i="1" s="1"/>
  <c r="AD22" i="1"/>
  <c r="AD31" i="1"/>
  <c r="N31" i="1"/>
  <c r="Z31" i="1" s="1"/>
  <c r="N6" i="1"/>
  <c r="Z6" i="1" s="1"/>
  <c r="AD6" i="1"/>
  <c r="AD19" i="1"/>
  <c r="N19" i="1"/>
  <c r="Z19" i="1" s="1"/>
  <c r="N9" i="1"/>
  <c r="Z9" i="1" s="1"/>
  <c r="AD9" i="1"/>
  <c r="AD15" i="1"/>
  <c r="N15" i="1"/>
  <c r="Z15" i="1" s="1"/>
  <c r="N21" i="1"/>
  <c r="Z21" i="1" s="1"/>
  <c r="AD21" i="1"/>
  <c r="AD24" i="1"/>
  <c r="N24" i="1"/>
  <c r="Z24" i="1" s="1"/>
  <c r="AD27" i="1"/>
  <c r="N27" i="1"/>
  <c r="Z27" i="1" s="1"/>
  <c r="AD28" i="1"/>
  <c r="N28" i="1"/>
  <c r="Z28" i="1" s="1"/>
  <c r="AD11" i="1"/>
  <c r="N11" i="1"/>
  <c r="Z11" i="1" s="1"/>
  <c r="AD23" i="1"/>
  <c r="N23" i="1"/>
  <c r="Z23" i="1" s="1"/>
  <c r="H6" i="1"/>
  <c r="V6" i="1" s="1"/>
  <c r="H10" i="1"/>
  <c r="V10" i="1" s="1"/>
  <c r="H14" i="1"/>
  <c r="V14" i="1" s="1"/>
  <c r="H18" i="1"/>
  <c r="V18" i="1" s="1"/>
  <c r="H22" i="1"/>
  <c r="V22" i="1" s="1"/>
  <c r="H26" i="1"/>
  <c r="V26" i="1" s="1"/>
  <c r="H30" i="1"/>
  <c r="V30" i="1" s="1"/>
  <c r="M26" i="1"/>
  <c r="M30" i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M16" i="1"/>
  <c r="AD16" i="1" l="1"/>
  <c r="N16" i="1"/>
  <c r="Z16" i="1" s="1"/>
  <c r="N30" i="1"/>
  <c r="Z30" i="1" s="1"/>
  <c r="AD30" i="1"/>
  <c r="N26" i="1"/>
  <c r="Z26" i="1" s="1"/>
  <c r="AD26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<sst xmlns="http://schemas.openxmlformats.org/spreadsheetml/2006/main" count="134" uniqueCount="89">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</sst>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330200</xdr:colOff>
      <xdr:row>34</xdr:row>
      <xdr:rowOff>247102</xdr:rowOff>
    </xdr:from>
    <xdr:to>
      <xdr:col>34</xdr:col>
      <xdr:colOff>441325</xdr:colOff>
      <xdr:row>49</xdr:row>
      <xdr:rowOff>82924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150" y="7781377"/>
          <a:ext cx="2635250" cy="1569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33274;&#21271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臺北市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G4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RF</v>
          </cell>
        </row>
        <row r="5">
          <cell r="AA5" t="str">
            <v>1B</v>
          </cell>
        </row>
        <row r="6">
          <cell r="AA6" t="str">
            <v>P</v>
          </cell>
        </row>
        <row r="7">
          <cell r="AA7" t="str">
            <v>C</v>
          </cell>
        </row>
        <row r="8">
          <cell r="AA8" t="str">
            <v>2B</v>
          </cell>
        </row>
        <row r="9">
          <cell r="AA9" t="str">
            <v>P</v>
          </cell>
        </row>
        <row r="10">
          <cell r="AA10" t="str">
            <v>CF</v>
          </cell>
        </row>
        <row r="11">
          <cell r="AA11" t="str">
            <v>PH</v>
          </cell>
        </row>
        <row r="12">
          <cell r="AA12" t="str">
            <v>SS</v>
          </cell>
        </row>
        <row r="13">
          <cell r="AA13" t="str">
            <v>LF</v>
          </cell>
        </row>
        <row r="14">
          <cell r="AA14" t="str">
            <v>3B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G18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RF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C</v>
          </cell>
        </row>
        <row r="8">
          <cell r="AA8" t="str">
            <v>2B</v>
          </cell>
        </row>
        <row r="9">
          <cell r="AA9" t="str">
            <v>P</v>
          </cell>
        </row>
        <row r="10">
          <cell r="AA10" t="str">
            <v>CF</v>
          </cell>
        </row>
        <row r="11">
          <cell r="AA11" t="str">
            <v>PH</v>
          </cell>
        </row>
        <row r="12">
          <cell r="AA12" t="str">
            <v>SS</v>
          </cell>
        </row>
        <row r="13">
          <cell r="AA13" t="str">
            <v>LF</v>
          </cell>
        </row>
        <row r="14">
          <cell r="AA14" t="str">
            <v>3B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劉子煌</v>
          </cell>
          <cell r="C3">
            <v>2</v>
          </cell>
          <cell r="D3">
            <v>3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1</v>
          </cell>
          <cell r="N3">
            <v>0</v>
          </cell>
          <cell r="O3">
            <v>1</v>
          </cell>
          <cell r="P3">
            <v>0</v>
          </cell>
          <cell r="Q3">
            <v>0</v>
          </cell>
          <cell r="R3">
            <v>1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鄧富洋</v>
          </cell>
          <cell r="C4">
            <v>2</v>
          </cell>
          <cell r="D4">
            <v>5</v>
          </cell>
          <cell r="E4">
            <v>4</v>
          </cell>
          <cell r="F4">
            <v>1</v>
          </cell>
          <cell r="G4">
            <v>0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0</v>
          </cell>
          <cell r="P4">
            <v>0</v>
          </cell>
          <cell r="Q4">
            <v>0</v>
          </cell>
          <cell r="R4">
            <v>1</v>
          </cell>
          <cell r="S4">
            <v>0</v>
          </cell>
          <cell r="T4">
            <v>0</v>
          </cell>
          <cell r="U4">
            <v>4</v>
          </cell>
          <cell r="V4">
            <v>1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陳修訢</v>
          </cell>
          <cell r="C5">
            <v>2</v>
          </cell>
          <cell r="D5">
            <v>7</v>
          </cell>
          <cell r="E5">
            <v>6</v>
          </cell>
          <cell r="F5">
            <v>1</v>
          </cell>
          <cell r="G5">
            <v>1</v>
          </cell>
          <cell r="H5">
            <v>5</v>
          </cell>
          <cell r="I5">
            <v>1</v>
          </cell>
          <cell r="J5">
            <v>1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12</v>
          </cell>
          <cell r="V5">
            <v>1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林彥凱</v>
          </cell>
          <cell r="C6">
            <v>2</v>
          </cell>
          <cell r="D6">
            <v>8</v>
          </cell>
          <cell r="E6">
            <v>5</v>
          </cell>
          <cell r="F6">
            <v>2</v>
          </cell>
          <cell r="G6">
            <v>3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</v>
          </cell>
          <cell r="P6">
            <v>1</v>
          </cell>
          <cell r="Q6">
            <v>0</v>
          </cell>
          <cell r="R6">
            <v>1</v>
          </cell>
          <cell r="S6">
            <v>0</v>
          </cell>
          <cell r="T6">
            <v>0</v>
          </cell>
          <cell r="U6">
            <v>2</v>
          </cell>
          <cell r="V6">
            <v>3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王弘宇</v>
          </cell>
          <cell r="C7">
            <v>2</v>
          </cell>
          <cell r="D7">
            <v>4</v>
          </cell>
          <cell r="E7">
            <v>3</v>
          </cell>
          <cell r="F7">
            <v>0</v>
          </cell>
          <cell r="G7">
            <v>3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1</v>
          </cell>
          <cell r="T7">
            <v>0</v>
          </cell>
          <cell r="U7">
            <v>11</v>
          </cell>
          <cell r="V7">
            <v>2</v>
          </cell>
          <cell r="W7">
            <v>0</v>
          </cell>
          <cell r="X7">
            <v>6</v>
          </cell>
          <cell r="Y7">
            <v>1</v>
          </cell>
        </row>
        <row r="8">
          <cell r="A8">
            <v>6</v>
          </cell>
          <cell r="B8" t="str">
            <v>楊亦康</v>
          </cell>
          <cell r="C8">
            <v>2</v>
          </cell>
          <cell r="D8">
            <v>2</v>
          </cell>
          <cell r="E8">
            <v>2</v>
          </cell>
          <cell r="F8">
            <v>2</v>
          </cell>
          <cell r="G8">
            <v>1</v>
          </cell>
          <cell r="H8">
            <v>2</v>
          </cell>
          <cell r="I8">
            <v>0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鄭為衡</v>
          </cell>
          <cell r="C9">
            <v>2</v>
          </cell>
          <cell r="D9">
            <v>3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1</v>
          </cell>
          <cell r="Y9">
            <v>0</v>
          </cell>
        </row>
        <row r="10">
          <cell r="A10">
            <v>8</v>
          </cell>
          <cell r="B10" t="str">
            <v>林峰毅</v>
          </cell>
          <cell r="C10">
            <v>2</v>
          </cell>
          <cell r="D10">
            <v>7</v>
          </cell>
          <cell r="E10">
            <v>7</v>
          </cell>
          <cell r="F10">
            <v>0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0</v>
          </cell>
          <cell r="U10">
            <v>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吳穆宸</v>
          </cell>
          <cell r="C11">
            <v>2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陳語安</v>
          </cell>
          <cell r="C12">
            <v>2</v>
          </cell>
          <cell r="D12">
            <v>8</v>
          </cell>
          <cell r="E12">
            <v>3</v>
          </cell>
          <cell r="F12">
            <v>1</v>
          </cell>
          <cell r="G12">
            <v>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</v>
          </cell>
          <cell r="P12">
            <v>2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5</v>
          </cell>
          <cell r="V12">
            <v>6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陳冠榮</v>
          </cell>
          <cell r="C13">
            <v>2</v>
          </cell>
          <cell r="D13">
            <v>8</v>
          </cell>
          <cell r="E13">
            <v>7</v>
          </cell>
          <cell r="F13">
            <v>3</v>
          </cell>
          <cell r="G13">
            <v>1</v>
          </cell>
          <cell r="H13">
            <v>4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</v>
          </cell>
          <cell r="V13">
            <v>0</v>
          </cell>
          <cell r="W13">
            <v>1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魏名寬</v>
          </cell>
          <cell r="C14">
            <v>2</v>
          </cell>
          <cell r="D14">
            <v>4</v>
          </cell>
          <cell r="E14">
            <v>3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</v>
          </cell>
          <cell r="V14">
            <v>5</v>
          </cell>
          <cell r="W14">
            <v>1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藍允廷</v>
          </cell>
          <cell r="C15">
            <v>2</v>
          </cell>
          <cell r="D15">
            <v>2</v>
          </cell>
          <cell r="E15">
            <v>0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63</v>
          </cell>
          <cell r="E28">
            <v>45</v>
          </cell>
          <cell r="F28">
            <v>11</v>
          </cell>
          <cell r="G28">
            <v>16</v>
          </cell>
          <cell r="H28">
            <v>15</v>
          </cell>
          <cell r="I28">
            <v>2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2</v>
          </cell>
          <cell r="O28">
            <v>11</v>
          </cell>
          <cell r="P28">
            <v>4</v>
          </cell>
          <cell r="Q28">
            <v>0</v>
          </cell>
          <cell r="R28">
            <v>8</v>
          </cell>
          <cell r="S28">
            <v>3</v>
          </cell>
          <cell r="T28">
            <v>0</v>
          </cell>
          <cell r="U28">
            <v>42</v>
          </cell>
          <cell r="V28">
            <v>18</v>
          </cell>
          <cell r="W28">
            <v>3</v>
          </cell>
          <cell r="X28">
            <v>7</v>
          </cell>
          <cell r="Y28">
            <v>1</v>
          </cell>
        </row>
        <row r="32">
          <cell r="A32">
            <v>12</v>
          </cell>
          <cell r="B32" t="str">
            <v>魏名寬</v>
          </cell>
          <cell r="C32">
            <v>1</v>
          </cell>
          <cell r="D32">
            <v>3.6666666666666665</v>
          </cell>
          <cell r="E32">
            <v>14</v>
          </cell>
          <cell r="F32">
            <v>13</v>
          </cell>
          <cell r="G32">
            <v>4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49</v>
          </cell>
          <cell r="U32">
            <v>1</v>
          </cell>
        </row>
        <row r="33">
          <cell r="A33">
            <v>1</v>
          </cell>
          <cell r="B33" t="str">
            <v>劉子煌</v>
          </cell>
          <cell r="C33">
            <v>1</v>
          </cell>
          <cell r="D33">
            <v>1.6666666666666667</v>
          </cell>
          <cell r="E33">
            <v>11</v>
          </cell>
          <cell r="F33">
            <v>10</v>
          </cell>
          <cell r="G33">
            <v>5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3</v>
          </cell>
          <cell r="O33">
            <v>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44</v>
          </cell>
          <cell r="U33">
            <v>1</v>
          </cell>
        </row>
        <row r="34">
          <cell r="A34">
            <v>9</v>
          </cell>
          <cell r="B34" t="str">
            <v>吳穆宸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11</v>
          </cell>
          <cell r="B35" t="str">
            <v>陳冠榮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13</v>
          </cell>
          <cell r="B36" t="str">
            <v>藍允廷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7</v>
          </cell>
          <cell r="B37" t="str">
            <v>鄭為衡</v>
          </cell>
          <cell r="C37">
            <v>0</v>
          </cell>
          <cell r="D37">
            <v>5.3333333333333339</v>
          </cell>
          <cell r="E37">
            <v>22</v>
          </cell>
          <cell r="F37">
            <v>22</v>
          </cell>
          <cell r="G37">
            <v>6</v>
          </cell>
          <cell r="H37">
            <v>0</v>
          </cell>
          <cell r="I37">
            <v>0</v>
          </cell>
          <cell r="J37">
            <v>0</v>
          </cell>
          <cell r="K37">
            <v>2</v>
          </cell>
          <cell r="L37">
            <v>1</v>
          </cell>
          <cell r="M37">
            <v>0</v>
          </cell>
          <cell r="N37">
            <v>2</v>
          </cell>
          <cell r="O37">
            <v>1</v>
          </cell>
          <cell r="P37">
            <v>2</v>
          </cell>
          <cell r="Q37">
            <v>0</v>
          </cell>
          <cell r="R37">
            <v>0</v>
          </cell>
          <cell r="S37">
            <v>0</v>
          </cell>
          <cell r="T37">
            <v>77</v>
          </cell>
          <cell r="U37">
            <v>2</v>
          </cell>
        </row>
        <row r="38">
          <cell r="A38">
            <v>4</v>
          </cell>
          <cell r="B38" t="str">
            <v>林彥凱</v>
          </cell>
          <cell r="C38">
            <v>0</v>
          </cell>
          <cell r="D38">
            <v>3.3333333333333335</v>
          </cell>
          <cell r="E38">
            <v>17</v>
          </cell>
          <cell r="F38">
            <v>14</v>
          </cell>
          <cell r="G38">
            <v>5</v>
          </cell>
          <cell r="H38">
            <v>0</v>
          </cell>
          <cell r="I38">
            <v>3</v>
          </cell>
          <cell r="J38">
            <v>0</v>
          </cell>
          <cell r="K38">
            <v>5</v>
          </cell>
          <cell r="L38">
            <v>0</v>
          </cell>
          <cell r="M38">
            <v>0</v>
          </cell>
          <cell r="N38">
            <v>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61</v>
          </cell>
          <cell r="U38">
            <v>2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14</v>
          </cell>
          <cell r="E47">
            <v>64</v>
          </cell>
          <cell r="F47">
            <v>59</v>
          </cell>
          <cell r="G47">
            <v>20</v>
          </cell>
          <cell r="H47">
            <v>0</v>
          </cell>
          <cell r="I47">
            <v>5</v>
          </cell>
          <cell r="J47">
            <v>0</v>
          </cell>
          <cell r="K47">
            <v>7</v>
          </cell>
          <cell r="L47">
            <v>2</v>
          </cell>
          <cell r="M47">
            <v>0</v>
          </cell>
          <cell r="N47">
            <v>8</v>
          </cell>
          <cell r="O47">
            <v>5</v>
          </cell>
          <cell r="P47">
            <v>2</v>
          </cell>
          <cell r="Q47">
            <v>0</v>
          </cell>
          <cell r="R47">
            <v>0</v>
          </cell>
          <cell r="S47">
            <v>0</v>
          </cell>
          <cell r="T47">
            <v>231</v>
          </cell>
          <cell r="U47">
            <v>6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臺北市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G4</v>
      </c>
      <c r="AL4" s="2" t="str">
        <f>'[1]2統'!B1</f>
        <v>G18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劉子煌</v>
      </c>
      <c r="C6" s="2">
        <f>[1]總計!C3</f>
        <v>2</v>
      </c>
      <c r="D6" s="2">
        <f>[1]總計!D3</f>
        <v>3</v>
      </c>
      <c r="E6" s="2">
        <f>[1]總計!E3</f>
        <v>1</v>
      </c>
      <c r="F6" s="15">
        <f>[1]總計!F3</f>
        <v>0</v>
      </c>
      <c r="G6" s="15">
        <f>[1]總計!G3</f>
        <v>0</v>
      </c>
      <c r="H6" s="16">
        <f>IFERROR(I6/E6,0)</f>
        <v>0</v>
      </c>
      <c r="I6" s="2">
        <f>[1]總計!H3</f>
        <v>0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0</v>
      </c>
      <c r="N6" s="16">
        <f>IFERROR(M6/E6,0)</f>
        <v>0</v>
      </c>
      <c r="O6" s="2">
        <f>[1]總計!L3</f>
        <v>0</v>
      </c>
      <c r="P6" s="2">
        <f>[1]總計!M3</f>
        <v>1</v>
      </c>
      <c r="Q6" s="2">
        <f>[1]總計!N3</f>
        <v>0</v>
      </c>
      <c r="R6" s="2">
        <f>[1]總計!O3</f>
        <v>1</v>
      </c>
      <c r="S6" s="2">
        <f>[1]總計!P3</f>
        <v>0</v>
      </c>
      <c r="T6" s="2">
        <f>[1]總計!Q3</f>
        <v>0</v>
      </c>
      <c r="U6" s="16">
        <f>IFERROR((I6+R6+S6)/(E6+R6+S6+P6+Q6),0)</f>
        <v>0.33333333333333331</v>
      </c>
      <c r="V6" s="16">
        <f>H6</f>
        <v>0</v>
      </c>
      <c r="W6" s="17" t="s">
        <v>59</v>
      </c>
      <c r="X6" s="16">
        <f>U6</f>
        <v>0.33333333333333331</v>
      </c>
      <c r="Y6" s="17" t="s">
        <v>59</v>
      </c>
      <c r="Z6" s="16">
        <f>N6</f>
        <v>0</v>
      </c>
      <c r="AA6" s="2">
        <f>[1]總計!R3</f>
        <v>1</v>
      </c>
      <c r="AB6" s="15">
        <f>[1]總計!S3</f>
        <v>0</v>
      </c>
      <c r="AC6" s="2">
        <f>[1]總計!T3</f>
        <v>0</v>
      </c>
      <c r="AD6" s="16">
        <f>IFERROR((M6+AB6+R6-AC6)/(E6-I6)+O6+AC6,0)</f>
        <v>1</v>
      </c>
      <c r="AE6" s="2">
        <f>[1]總計!U3</f>
        <v>0</v>
      </c>
      <c r="AF6" s="2">
        <f>[1]總計!V3</f>
        <v>0</v>
      </c>
      <c r="AG6" s="2">
        <f>[1]總計!W3</f>
        <v>0</v>
      </c>
      <c r="AH6" s="16">
        <f>IFERROR((AE6+AF6)/(AE6+AF6+AG6),0)</f>
        <v>0</v>
      </c>
      <c r="AI6" s="2">
        <f>[1]總計!X3</f>
        <v>0</v>
      </c>
      <c r="AJ6" s="2">
        <f>[1]總計!Y3</f>
        <v>0</v>
      </c>
      <c r="AK6" s="18" t="str">
        <f>'[1]1統'!AA3</f>
        <v>PH</v>
      </c>
      <c r="AL6" s="18" t="str">
        <f>'[1]2統'!AA3</f>
        <v>P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鄧富洋</v>
      </c>
      <c r="C7" s="2">
        <f>[1]總計!C4</f>
        <v>2</v>
      </c>
      <c r="D7" s="2">
        <f>[1]總計!D4</f>
        <v>5</v>
      </c>
      <c r="E7" s="2">
        <f>[1]總計!E4</f>
        <v>4</v>
      </c>
      <c r="F7" s="15">
        <f>[1]總計!F4</f>
        <v>1</v>
      </c>
      <c r="G7" s="15">
        <f>[1]總計!G4</f>
        <v>0</v>
      </c>
      <c r="H7" s="16">
        <f t="shared" ref="H7:H31" si="0">IFERROR(I7/E7,0)</f>
        <v>0.25</v>
      </c>
      <c r="I7" s="2">
        <f>[1]總計!H4</f>
        <v>1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1</v>
      </c>
      <c r="N7" s="16">
        <f t="shared" ref="N7:N31" si="2">IFERROR(M7/E7,0)</f>
        <v>0.25</v>
      </c>
      <c r="O7" s="2">
        <f>[1]總計!L4</f>
        <v>0</v>
      </c>
      <c r="P7" s="2">
        <f>[1]總計!M4</f>
        <v>0</v>
      </c>
      <c r="Q7" s="2">
        <f>[1]總計!N4</f>
        <v>1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0.2</v>
      </c>
      <c r="V7" s="16">
        <f t="shared" ref="V7:V30" si="4">H7</f>
        <v>0.25</v>
      </c>
      <c r="W7" s="17" t="s">
        <v>59</v>
      </c>
      <c r="X7" s="16">
        <f t="shared" ref="X7:X30" si="5">U7</f>
        <v>0.2</v>
      </c>
      <c r="Y7" s="17" t="s">
        <v>59</v>
      </c>
      <c r="Z7" s="16">
        <f t="shared" ref="Z7:Z30" si="6">N7</f>
        <v>0.25</v>
      </c>
      <c r="AA7" s="2">
        <f>[1]總計!R4</f>
        <v>1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0.33333333333333331</v>
      </c>
      <c r="AE7" s="2">
        <f>[1]總計!U4</f>
        <v>4</v>
      </c>
      <c r="AF7" s="2">
        <f>[1]總計!V4</f>
        <v>1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0</v>
      </c>
      <c r="AJ7" s="2">
        <f>[1]總計!Y4</f>
        <v>0</v>
      </c>
      <c r="AK7" s="18" t="str">
        <f>'[1]1統'!AA4</f>
        <v>RF</v>
      </c>
      <c r="AL7" s="18" t="str">
        <f>'[1]2統'!AA4</f>
        <v>RF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陳修訢</v>
      </c>
      <c r="C8" s="2">
        <f>[1]總計!C5</f>
        <v>2</v>
      </c>
      <c r="D8" s="2">
        <f>[1]總計!D5</f>
        <v>7</v>
      </c>
      <c r="E8" s="2">
        <f>[1]總計!E5</f>
        <v>6</v>
      </c>
      <c r="F8" s="15">
        <f>[1]總計!F5</f>
        <v>1</v>
      </c>
      <c r="G8" s="15">
        <f>[1]總計!G5</f>
        <v>1</v>
      </c>
      <c r="H8" s="16">
        <f t="shared" si="0"/>
        <v>0.83333333333333337</v>
      </c>
      <c r="I8" s="2">
        <f>[1]總計!H5</f>
        <v>5</v>
      </c>
      <c r="J8" s="2">
        <f>[1]總計!I5</f>
        <v>1</v>
      </c>
      <c r="K8" s="2">
        <f>[1]總計!J5</f>
        <v>1</v>
      </c>
      <c r="L8" s="15">
        <f>[1]總計!K5</f>
        <v>0</v>
      </c>
      <c r="M8" s="15">
        <f t="shared" si="1"/>
        <v>8</v>
      </c>
      <c r="N8" s="16">
        <f t="shared" si="2"/>
        <v>1.3333333333333333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1</v>
      </c>
      <c r="S8" s="2">
        <f>[1]總計!P5</f>
        <v>0</v>
      </c>
      <c r="T8" s="2">
        <f>[1]總計!Q5</f>
        <v>0</v>
      </c>
      <c r="U8" s="16">
        <f t="shared" si="3"/>
        <v>0.8571428571428571</v>
      </c>
      <c r="V8" s="16">
        <f t="shared" si="4"/>
        <v>0.83333333333333337</v>
      </c>
      <c r="W8" s="17" t="s">
        <v>59</v>
      </c>
      <c r="X8" s="16">
        <f t="shared" si="5"/>
        <v>0.8571428571428571</v>
      </c>
      <c r="Y8" s="17" t="s">
        <v>59</v>
      </c>
      <c r="Z8" s="16">
        <f t="shared" si="6"/>
        <v>1.3333333333333333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9</v>
      </c>
      <c r="AE8" s="2">
        <f>[1]總計!U5</f>
        <v>12</v>
      </c>
      <c r="AF8" s="2">
        <f>[1]總計!V5</f>
        <v>1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林彥凱</v>
      </c>
      <c r="C9" s="2">
        <f>[1]總計!C6</f>
        <v>2</v>
      </c>
      <c r="D9" s="2">
        <f>[1]總計!D6</f>
        <v>8</v>
      </c>
      <c r="E9" s="2">
        <f>[1]總計!E6</f>
        <v>5</v>
      </c>
      <c r="F9" s="15">
        <f>[1]總計!F6</f>
        <v>2</v>
      </c>
      <c r="G9" s="15">
        <f>[1]總計!G6</f>
        <v>3</v>
      </c>
      <c r="H9" s="16">
        <f t="shared" si="0"/>
        <v>0.2</v>
      </c>
      <c r="I9" s="2">
        <f>[1]總計!H6</f>
        <v>1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1</v>
      </c>
      <c r="N9" s="16">
        <f t="shared" si="2"/>
        <v>0.2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2</v>
      </c>
      <c r="S9" s="2">
        <f>[1]總計!P6</f>
        <v>1</v>
      </c>
      <c r="T9" s="2">
        <f>[1]總計!Q6</f>
        <v>0</v>
      </c>
      <c r="U9" s="16">
        <f t="shared" si="3"/>
        <v>0.5</v>
      </c>
      <c r="V9" s="16">
        <f t="shared" si="4"/>
        <v>0.2</v>
      </c>
      <c r="W9" s="17" t="s">
        <v>59</v>
      </c>
      <c r="X9" s="16">
        <f t="shared" si="5"/>
        <v>0.5</v>
      </c>
      <c r="Y9" s="17" t="s">
        <v>59</v>
      </c>
      <c r="Z9" s="16">
        <f t="shared" si="6"/>
        <v>0.2</v>
      </c>
      <c r="AA9" s="2">
        <f>[1]總計!R6</f>
        <v>1</v>
      </c>
      <c r="AB9" s="15">
        <f>[1]總計!S6</f>
        <v>0</v>
      </c>
      <c r="AC9" s="2">
        <f>[1]總計!T6</f>
        <v>0</v>
      </c>
      <c r="AD9" s="16">
        <f t="shared" si="7"/>
        <v>0.75</v>
      </c>
      <c r="AE9" s="2">
        <f>[1]總計!U6</f>
        <v>2</v>
      </c>
      <c r="AF9" s="2">
        <f>[1]總計!V6</f>
        <v>3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P</v>
      </c>
      <c r="AL9" s="18" t="str">
        <f>'[1]2統'!AA6</f>
        <v>2B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王弘宇</v>
      </c>
      <c r="C10" s="2">
        <f>[1]總計!C7</f>
        <v>2</v>
      </c>
      <c r="D10" s="2">
        <f>[1]總計!D7</f>
        <v>4</v>
      </c>
      <c r="E10" s="2">
        <f>[1]總計!E7</f>
        <v>3</v>
      </c>
      <c r="F10" s="15">
        <f>[1]總計!F7</f>
        <v>0</v>
      </c>
      <c r="G10" s="15">
        <f>[1]總計!G7</f>
        <v>3</v>
      </c>
      <c r="H10" s="16">
        <f t="shared" si="0"/>
        <v>0.66666666666666663</v>
      </c>
      <c r="I10" s="2">
        <f>[1]總計!H7</f>
        <v>2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2</v>
      </c>
      <c r="N10" s="16">
        <f t="shared" si="2"/>
        <v>0.66666666666666663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1</v>
      </c>
      <c r="S10" s="2">
        <f>[1]總計!P7</f>
        <v>0</v>
      </c>
      <c r="T10" s="2">
        <f>[1]總計!Q7</f>
        <v>0</v>
      </c>
      <c r="U10" s="16">
        <f t="shared" si="3"/>
        <v>0.75</v>
      </c>
      <c r="V10" s="16">
        <f t="shared" si="4"/>
        <v>0.66666666666666663</v>
      </c>
      <c r="W10" s="17" t="s">
        <v>60</v>
      </c>
      <c r="X10" s="16">
        <f t="shared" si="5"/>
        <v>0.75</v>
      </c>
      <c r="Y10" s="17" t="s">
        <v>60</v>
      </c>
      <c r="Z10" s="16">
        <f t="shared" si="6"/>
        <v>0.66666666666666663</v>
      </c>
      <c r="AA10" s="2">
        <f>[1]總計!R7</f>
        <v>0</v>
      </c>
      <c r="AB10" s="15">
        <f>[1]總計!S7</f>
        <v>1</v>
      </c>
      <c r="AC10" s="2">
        <f>[1]總計!T7</f>
        <v>0</v>
      </c>
      <c r="AD10" s="16">
        <f t="shared" si="7"/>
        <v>4</v>
      </c>
      <c r="AE10" s="2">
        <f>[1]總計!U7</f>
        <v>11</v>
      </c>
      <c r="AF10" s="2">
        <f>[1]總計!V7</f>
        <v>2</v>
      </c>
      <c r="AG10" s="2">
        <f>[1]總計!W7</f>
        <v>0</v>
      </c>
      <c r="AH10" s="16">
        <f t="shared" si="8"/>
        <v>1</v>
      </c>
      <c r="AI10" s="2">
        <f>[1]總計!X7</f>
        <v>6</v>
      </c>
      <c r="AJ10" s="2">
        <f>[1]總計!Y7</f>
        <v>1</v>
      </c>
      <c r="AK10" s="18" t="str">
        <f>'[1]1統'!AA7</f>
        <v>C</v>
      </c>
      <c r="AL10" s="18" t="str">
        <f>'[1]2統'!AA7</f>
        <v>C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楊亦康</v>
      </c>
      <c r="C11" s="2">
        <f>[1]總計!C8</f>
        <v>2</v>
      </c>
      <c r="D11" s="2">
        <f>[1]總計!D8</f>
        <v>2</v>
      </c>
      <c r="E11" s="2">
        <f>[1]總計!E8</f>
        <v>2</v>
      </c>
      <c r="F11" s="15">
        <f>[1]總計!F8</f>
        <v>2</v>
      </c>
      <c r="G11" s="15">
        <f>[1]總計!G8</f>
        <v>1</v>
      </c>
      <c r="H11" s="16">
        <f t="shared" si="0"/>
        <v>1</v>
      </c>
      <c r="I11" s="2">
        <f>[1]總計!H8</f>
        <v>2</v>
      </c>
      <c r="J11" s="2">
        <f>[1]總計!I8</f>
        <v>0</v>
      </c>
      <c r="K11" s="2">
        <f>[1]總計!J8</f>
        <v>0</v>
      </c>
      <c r="L11" s="15">
        <f>[1]總計!K8</f>
        <v>1</v>
      </c>
      <c r="M11" s="15">
        <f t="shared" si="1"/>
        <v>5</v>
      </c>
      <c r="N11" s="16">
        <f t="shared" si="2"/>
        <v>2.5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1</v>
      </c>
      <c r="V11" s="16">
        <f t="shared" si="4"/>
        <v>1</v>
      </c>
      <c r="W11" s="17" t="s">
        <v>60</v>
      </c>
      <c r="X11" s="16">
        <f t="shared" si="5"/>
        <v>1</v>
      </c>
      <c r="Y11" s="17" t="s">
        <v>60</v>
      </c>
      <c r="Z11" s="16">
        <f t="shared" si="6"/>
        <v>2.5</v>
      </c>
      <c r="AA11" s="2">
        <f>[1]總計!R8</f>
        <v>0</v>
      </c>
      <c r="AB11" s="15">
        <f>[1]總計!S8</f>
        <v>0</v>
      </c>
      <c r="AC11" s="2">
        <f>[1]總計!T8</f>
        <v>0</v>
      </c>
      <c r="AD11" s="16">
        <f t="shared" si="7"/>
        <v>0</v>
      </c>
      <c r="AE11" s="2">
        <f>[1]總計!U8</f>
        <v>0</v>
      </c>
      <c r="AF11" s="2">
        <f>[1]總計!V8</f>
        <v>0</v>
      </c>
      <c r="AG11" s="2">
        <f>[1]總計!W8</f>
        <v>0</v>
      </c>
      <c r="AH11" s="16">
        <f t="shared" si="8"/>
        <v>0</v>
      </c>
      <c r="AI11" s="2">
        <f>[1]總計!X8</f>
        <v>0</v>
      </c>
      <c r="AJ11" s="2">
        <f>[1]總計!Y8</f>
        <v>0</v>
      </c>
      <c r="AK11" s="18" t="str">
        <f>'[1]1統'!AA8</f>
        <v>2B</v>
      </c>
      <c r="AL11" s="18" t="str">
        <f>'[1]2統'!AA8</f>
        <v>2B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鄭為衡</v>
      </c>
      <c r="C12" s="2">
        <f>[1]總計!C9</f>
        <v>2</v>
      </c>
      <c r="D12" s="2">
        <f>[1]總計!D9</f>
        <v>3</v>
      </c>
      <c r="E12" s="2">
        <f>[1]總計!E9</f>
        <v>3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0</v>
      </c>
      <c r="S12" s="2">
        <f>[1]總計!P9</f>
        <v>0</v>
      </c>
      <c r="T12" s="2">
        <f>[1]總計!Q9</f>
        <v>0</v>
      </c>
      <c r="U12" s="16">
        <f t="shared" si="3"/>
        <v>0</v>
      </c>
      <c r="V12" s="16">
        <f t="shared" si="4"/>
        <v>0</v>
      </c>
      <c r="W12" s="17" t="s">
        <v>60</v>
      </c>
      <c r="X12" s="16">
        <f t="shared" si="5"/>
        <v>0</v>
      </c>
      <c r="Y12" s="17" t="s">
        <v>60</v>
      </c>
      <c r="Z12" s="16">
        <f t="shared" si="6"/>
        <v>0</v>
      </c>
      <c r="AA12" s="2">
        <f>[1]總計!R9</f>
        <v>2</v>
      </c>
      <c r="AB12" s="15">
        <f>[1]總計!S9</f>
        <v>0</v>
      </c>
      <c r="AC12" s="2">
        <f>[1]總計!T9</f>
        <v>0</v>
      </c>
      <c r="AD12" s="16">
        <f t="shared" si="7"/>
        <v>0</v>
      </c>
      <c r="AE12" s="2">
        <f>[1]總計!U9</f>
        <v>0</v>
      </c>
      <c r="AF12" s="2">
        <f>[1]總計!V9</f>
        <v>0</v>
      </c>
      <c r="AG12" s="2">
        <f>[1]總計!W9</f>
        <v>1</v>
      </c>
      <c r="AH12" s="16">
        <f t="shared" si="8"/>
        <v>0</v>
      </c>
      <c r="AI12" s="2">
        <f>[1]總計!X9</f>
        <v>1</v>
      </c>
      <c r="AJ12" s="2">
        <f>[1]總計!Y9</f>
        <v>0</v>
      </c>
      <c r="AK12" s="18" t="str">
        <f>'[1]1統'!AA9</f>
        <v>P</v>
      </c>
      <c r="AL12" s="18" t="str">
        <f>'[1]2統'!AA9</f>
        <v>P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林峰毅</v>
      </c>
      <c r="C13" s="2">
        <f>[1]總計!C10</f>
        <v>2</v>
      </c>
      <c r="D13" s="2">
        <f>[1]總計!D10</f>
        <v>7</v>
      </c>
      <c r="E13" s="2">
        <f>[1]總計!E10</f>
        <v>7</v>
      </c>
      <c r="F13" s="15">
        <f>[1]總計!F10</f>
        <v>0</v>
      </c>
      <c r="G13" s="15">
        <f>[1]總計!G10</f>
        <v>2</v>
      </c>
      <c r="H13" s="16">
        <f t="shared" si="0"/>
        <v>0</v>
      </c>
      <c r="I13" s="2">
        <f>[1]總計!H10</f>
        <v>0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0</v>
      </c>
      <c r="N13" s="16">
        <f t="shared" si="2"/>
        <v>0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0</v>
      </c>
      <c r="T13" s="2">
        <f>[1]總計!Q10</f>
        <v>0</v>
      </c>
      <c r="U13" s="16">
        <f t="shared" si="3"/>
        <v>0</v>
      </c>
      <c r="V13" s="16">
        <f t="shared" si="4"/>
        <v>0</v>
      </c>
      <c r="W13" s="17" t="s">
        <v>59</v>
      </c>
      <c r="X13" s="16">
        <f t="shared" si="5"/>
        <v>0</v>
      </c>
      <c r="Y13" s="17" t="s">
        <v>59</v>
      </c>
      <c r="Z13" s="16">
        <f t="shared" si="6"/>
        <v>0</v>
      </c>
      <c r="AA13" s="2">
        <f>[1]總計!R10</f>
        <v>1</v>
      </c>
      <c r="AB13" s="15">
        <f>[1]總計!S10</f>
        <v>2</v>
      </c>
      <c r="AC13" s="2">
        <f>[1]總計!T10</f>
        <v>0</v>
      </c>
      <c r="AD13" s="16">
        <f t="shared" si="7"/>
        <v>0.2857142857142857</v>
      </c>
      <c r="AE13" s="2">
        <f>[1]總計!U10</f>
        <v>2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吳穆宸</v>
      </c>
      <c r="C14" s="2">
        <f>[1]總計!C11</f>
        <v>2</v>
      </c>
      <c r="D14" s="2">
        <f>[1]總計!D11</f>
        <v>2</v>
      </c>
      <c r="E14" s="2">
        <f>[1]總計!E11</f>
        <v>1</v>
      </c>
      <c r="F14" s="15">
        <f>[1]總計!F11</f>
        <v>0</v>
      </c>
      <c r="G14" s="15">
        <f>[1]總計!G11</f>
        <v>0</v>
      </c>
      <c r="H14" s="16">
        <f t="shared" si="0"/>
        <v>0</v>
      </c>
      <c r="I14" s="2">
        <f>[1]總計!H11</f>
        <v>0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0</v>
      </c>
      <c r="N14" s="16">
        <f t="shared" si="2"/>
        <v>0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1</v>
      </c>
      <c r="S14" s="2">
        <f>[1]總計!P11</f>
        <v>0</v>
      </c>
      <c r="T14" s="2">
        <f>[1]總計!Q11</f>
        <v>0</v>
      </c>
      <c r="U14" s="16">
        <f t="shared" si="3"/>
        <v>0.5</v>
      </c>
      <c r="V14" s="16">
        <f t="shared" si="4"/>
        <v>0</v>
      </c>
      <c r="W14" s="17" t="s">
        <v>59</v>
      </c>
      <c r="X14" s="16">
        <f t="shared" si="5"/>
        <v>0.5</v>
      </c>
      <c r="Y14" s="17" t="s">
        <v>59</v>
      </c>
      <c r="Z14" s="16">
        <f t="shared" si="6"/>
        <v>0</v>
      </c>
      <c r="AA14" s="2">
        <f>[1]總計!R11</f>
        <v>1</v>
      </c>
      <c r="AB14" s="15">
        <f>[1]總計!S11</f>
        <v>0</v>
      </c>
      <c r="AC14" s="2">
        <f>[1]總計!T11</f>
        <v>0</v>
      </c>
      <c r="AD14" s="16">
        <f t="shared" si="7"/>
        <v>1</v>
      </c>
      <c r="AE14" s="2">
        <f>[1]總計!U11</f>
        <v>0</v>
      </c>
      <c r="AF14" s="2">
        <f>[1]總計!V11</f>
        <v>0</v>
      </c>
      <c r="AG14" s="2">
        <f>[1]總計!W11</f>
        <v>0</v>
      </c>
      <c r="AH14" s="16">
        <f t="shared" si="8"/>
        <v>0</v>
      </c>
      <c r="AI14" s="2">
        <f>[1]總計!X11</f>
        <v>0</v>
      </c>
      <c r="AJ14" s="2">
        <f>[1]總計!Y11</f>
        <v>0</v>
      </c>
      <c r="AK14" s="18" t="str">
        <f>'[1]1統'!AA11</f>
        <v>PH</v>
      </c>
      <c r="AL14" s="18" t="str">
        <f>'[1]2統'!AA11</f>
        <v>PH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陳語安</v>
      </c>
      <c r="C15" s="2">
        <f>[1]總計!C12</f>
        <v>2</v>
      </c>
      <c r="D15" s="2">
        <f>[1]總計!D12</f>
        <v>8</v>
      </c>
      <c r="E15" s="2">
        <f>[1]總計!E12</f>
        <v>3</v>
      </c>
      <c r="F15" s="15">
        <f>[1]總計!F12</f>
        <v>1</v>
      </c>
      <c r="G15" s="15">
        <f>[1]總計!G12</f>
        <v>3</v>
      </c>
      <c r="H15" s="16">
        <f t="shared" si="0"/>
        <v>0</v>
      </c>
      <c r="I15" s="2">
        <f>[1]總計!H12</f>
        <v>0</v>
      </c>
      <c r="J15" s="2">
        <f>[1]總計!I12</f>
        <v>0</v>
      </c>
      <c r="K15" s="2">
        <f>[1]總計!J12</f>
        <v>0</v>
      </c>
      <c r="L15" s="15">
        <f>[1]總計!K12</f>
        <v>0</v>
      </c>
      <c r="M15" s="15">
        <f t="shared" si="1"/>
        <v>0</v>
      </c>
      <c r="N15" s="16">
        <f t="shared" si="2"/>
        <v>0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3</v>
      </c>
      <c r="S15" s="2">
        <f>[1]總計!P12</f>
        <v>2</v>
      </c>
      <c r="T15" s="2">
        <f>[1]總計!Q12</f>
        <v>0</v>
      </c>
      <c r="U15" s="16">
        <f t="shared" si="3"/>
        <v>0.625</v>
      </c>
      <c r="V15" s="16">
        <f t="shared" si="4"/>
        <v>0</v>
      </c>
      <c r="W15" s="17" t="s">
        <v>60</v>
      </c>
      <c r="X15" s="16">
        <f t="shared" si="5"/>
        <v>0.625</v>
      </c>
      <c r="Y15" s="17" t="s">
        <v>60</v>
      </c>
      <c r="Z15" s="16">
        <f t="shared" si="6"/>
        <v>0</v>
      </c>
      <c r="AA15" s="2">
        <f>[1]總計!R12</f>
        <v>1</v>
      </c>
      <c r="AB15" s="15">
        <f>[1]總計!S12</f>
        <v>0</v>
      </c>
      <c r="AC15" s="2">
        <f>[1]總計!T12</f>
        <v>0</v>
      </c>
      <c r="AD15" s="16">
        <f t="shared" si="7"/>
        <v>1</v>
      </c>
      <c r="AE15" s="2">
        <f>[1]總計!U12</f>
        <v>5</v>
      </c>
      <c r="AF15" s="2">
        <f>[1]總計!V12</f>
        <v>6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SS</v>
      </c>
      <c r="AL15" s="18" t="str">
        <f>'[1]2統'!AA12</f>
        <v>SS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陳冠榮</v>
      </c>
      <c r="C16" s="2">
        <f>[1]總計!C13</f>
        <v>2</v>
      </c>
      <c r="D16" s="2">
        <f>[1]總計!D13</f>
        <v>8</v>
      </c>
      <c r="E16" s="2">
        <f>[1]總計!E13</f>
        <v>7</v>
      </c>
      <c r="F16" s="15">
        <f>[1]總計!F13</f>
        <v>3</v>
      </c>
      <c r="G16" s="15">
        <f>[1]總計!G13</f>
        <v>1</v>
      </c>
      <c r="H16" s="16">
        <f t="shared" si="0"/>
        <v>0.5714285714285714</v>
      </c>
      <c r="I16" s="2">
        <f>[1]總計!H13</f>
        <v>4</v>
      </c>
      <c r="J16" s="2">
        <f>[1]總計!I13</f>
        <v>1</v>
      </c>
      <c r="K16" s="2">
        <f>[1]總計!J13</f>
        <v>0</v>
      </c>
      <c r="L16" s="15">
        <f>[1]總計!K13</f>
        <v>0</v>
      </c>
      <c r="M16" s="15">
        <f t="shared" si="1"/>
        <v>5</v>
      </c>
      <c r="N16" s="16">
        <f t="shared" si="2"/>
        <v>0.7142857142857143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1</v>
      </c>
      <c r="S16" s="2">
        <f>[1]總計!P13</f>
        <v>0</v>
      </c>
      <c r="T16" s="2">
        <f>[1]總計!Q13</f>
        <v>0</v>
      </c>
      <c r="U16" s="16">
        <f t="shared" si="3"/>
        <v>0.625</v>
      </c>
      <c r="V16" s="16">
        <f t="shared" si="4"/>
        <v>0.5714285714285714</v>
      </c>
      <c r="W16" s="17" t="s">
        <v>60</v>
      </c>
      <c r="X16" s="16">
        <f t="shared" si="5"/>
        <v>0.625</v>
      </c>
      <c r="Y16" s="17" t="s">
        <v>60</v>
      </c>
      <c r="Z16" s="16">
        <f t="shared" si="6"/>
        <v>0.7142857142857143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2</v>
      </c>
      <c r="AE16" s="2">
        <f>[1]總計!U13</f>
        <v>4</v>
      </c>
      <c r="AF16" s="2">
        <f>[1]總計!V13</f>
        <v>0</v>
      </c>
      <c r="AG16" s="2">
        <f>[1]總計!W13</f>
        <v>1</v>
      </c>
      <c r="AH16" s="16">
        <f t="shared" si="8"/>
        <v>0.8</v>
      </c>
      <c r="AI16" s="2">
        <f>[1]總計!X13</f>
        <v>0</v>
      </c>
      <c r="AJ16" s="2">
        <f>[1]總計!Y13</f>
        <v>0</v>
      </c>
      <c r="AK16" s="18" t="str">
        <f>'[1]1統'!AA13</f>
        <v>LF</v>
      </c>
      <c r="AL16" s="18" t="str">
        <f>'[1]2統'!AA13</f>
        <v>LF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魏名寬</v>
      </c>
      <c r="C17" s="2">
        <f>[1]總計!C14</f>
        <v>2</v>
      </c>
      <c r="D17" s="2">
        <f>[1]總計!D14</f>
        <v>4</v>
      </c>
      <c r="E17" s="2">
        <f>[1]總計!E14</f>
        <v>3</v>
      </c>
      <c r="F17" s="15">
        <f>[1]總計!F14</f>
        <v>0</v>
      </c>
      <c r="G17" s="15">
        <f>[1]總計!G14</f>
        <v>1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1</v>
      </c>
      <c r="P17" s="2">
        <f>[1]總計!M14</f>
        <v>0</v>
      </c>
      <c r="Q17" s="2">
        <f>[1]總計!N14</f>
        <v>0</v>
      </c>
      <c r="R17" s="2">
        <f>[1]總計!O14</f>
        <v>1</v>
      </c>
      <c r="S17" s="2">
        <f>[1]總計!P14</f>
        <v>0</v>
      </c>
      <c r="T17" s="2">
        <f>[1]總計!Q14</f>
        <v>0</v>
      </c>
      <c r="U17" s="16">
        <f t="shared" si="3"/>
        <v>0.25</v>
      </c>
      <c r="V17" s="16">
        <f t="shared" si="4"/>
        <v>0</v>
      </c>
      <c r="W17" s="17" t="s">
        <v>60</v>
      </c>
      <c r="X17" s="16">
        <f t="shared" si="5"/>
        <v>0.25</v>
      </c>
      <c r="Y17" s="17" t="s">
        <v>60</v>
      </c>
      <c r="Z17" s="16">
        <f t="shared" si="6"/>
        <v>0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1.3333333333333333</v>
      </c>
      <c r="AE17" s="2">
        <f>[1]總計!U14</f>
        <v>2</v>
      </c>
      <c r="AF17" s="2">
        <f>[1]總計!V14</f>
        <v>5</v>
      </c>
      <c r="AG17" s="2">
        <f>[1]總計!W14</f>
        <v>1</v>
      </c>
      <c r="AH17" s="16">
        <f t="shared" si="8"/>
        <v>0.875</v>
      </c>
      <c r="AI17" s="2">
        <f>[1]總計!X14</f>
        <v>0</v>
      </c>
      <c r="AJ17" s="2">
        <f>[1]總計!Y14</f>
        <v>0</v>
      </c>
      <c r="AK17" s="18" t="str">
        <f>'[1]1統'!AA14</f>
        <v>3B</v>
      </c>
      <c r="AL17" s="18" t="str">
        <f>'[1]2統'!AA14</f>
        <v>3B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藍允廷</v>
      </c>
      <c r="C18" s="2">
        <f>[1]總計!C15</f>
        <v>2</v>
      </c>
      <c r="D18" s="2">
        <f>[1]總計!D15</f>
        <v>2</v>
      </c>
      <c r="E18" s="2">
        <f>[1]總計!E15</f>
        <v>0</v>
      </c>
      <c r="F18" s="15">
        <f>[1]總計!F15</f>
        <v>1</v>
      </c>
      <c r="G18" s="15">
        <f>[1]總計!G15</f>
        <v>1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1</v>
      </c>
      <c r="R18" s="2">
        <f>[1]總計!O15</f>
        <v>0</v>
      </c>
      <c r="S18" s="2">
        <f>[1]總計!P15</f>
        <v>1</v>
      </c>
      <c r="T18" s="2">
        <f>[1]總計!Q15</f>
        <v>0</v>
      </c>
      <c r="U18" s="16">
        <f t="shared" si="3"/>
        <v>0.5</v>
      </c>
      <c r="V18" s="16">
        <f t="shared" si="4"/>
        <v>0</v>
      </c>
      <c r="W18" s="17" t="s">
        <v>60</v>
      </c>
      <c r="X18" s="16">
        <f t="shared" si="5"/>
        <v>0.5</v>
      </c>
      <c r="Y18" s="17" t="s">
        <v>60</v>
      </c>
      <c r="Z18" s="16">
        <f t="shared" si="6"/>
        <v>0</v>
      </c>
      <c r="AA18" s="2">
        <f>[1]總計!R15</f>
        <v>0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60</v>
      </c>
      <c r="X19" s="16">
        <f t="shared" si="5"/>
        <v>0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60</v>
      </c>
      <c r="X20" s="16">
        <f t="shared" si="5"/>
        <v>0</v>
      </c>
      <c r="Y20" s="17" t="s">
        <v>60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61</v>
      </c>
      <c r="X22" s="16">
        <f t="shared" si="5"/>
        <v>0</v>
      </c>
      <c r="Y22" s="17" t="s">
        <v>61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62</v>
      </c>
      <c r="X25" s="16">
        <f t="shared" si="5"/>
        <v>0</v>
      </c>
      <c r="Y25" s="17" t="s">
        <v>62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63</v>
      </c>
      <c r="X26" s="16">
        <f t="shared" si="5"/>
        <v>0</v>
      </c>
      <c r="Y26" s="17" t="s">
        <v>63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64</v>
      </c>
      <c r="X27" s="16">
        <f t="shared" si="5"/>
        <v>0</v>
      </c>
      <c r="Y27" s="17" t="s">
        <v>64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60</v>
      </c>
      <c r="X28" s="16">
        <f t="shared" si="5"/>
        <v>0</v>
      </c>
      <c r="Y28" s="17" t="s">
        <v>60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59</v>
      </c>
      <c r="X29" s="16">
        <f t="shared" si="5"/>
        <v>0</v>
      </c>
      <c r="Y29" s="17" t="s">
        <v>59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59</v>
      </c>
      <c r="X30" s="16">
        <f t="shared" si="5"/>
        <v>0</v>
      </c>
      <c r="Y30" s="17" t="s">
        <v>59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63</v>
      </c>
      <c r="E31" s="20">
        <f>[1]總計!E28</f>
        <v>45</v>
      </c>
      <c r="F31" s="21">
        <f>[1]總計!F28</f>
        <v>11</v>
      </c>
      <c r="G31" s="21">
        <f>[1]總計!G28</f>
        <v>16</v>
      </c>
      <c r="H31" s="17">
        <f t="shared" si="0"/>
        <v>0.33333333333333331</v>
      </c>
      <c r="I31" s="20">
        <f>[1]總計!H28</f>
        <v>15</v>
      </c>
      <c r="J31" s="20">
        <f>[1]總計!I28</f>
        <v>2</v>
      </c>
      <c r="K31" s="20">
        <f>[1]總計!J28</f>
        <v>1</v>
      </c>
      <c r="L31" s="21">
        <f>[1]總計!K28</f>
        <v>1</v>
      </c>
      <c r="M31" s="21">
        <f t="shared" si="1"/>
        <v>22</v>
      </c>
      <c r="N31" s="17">
        <f t="shared" si="2"/>
        <v>0.48888888888888887</v>
      </c>
      <c r="O31" s="20">
        <f>[1]總計!L28</f>
        <v>1</v>
      </c>
      <c r="P31" s="20">
        <f>[1]總計!M28</f>
        <v>1</v>
      </c>
      <c r="Q31" s="20">
        <f>[1]總計!N28</f>
        <v>2</v>
      </c>
      <c r="R31" s="20">
        <f>[1]總計!O28</f>
        <v>11</v>
      </c>
      <c r="S31" s="20">
        <f>[1]總計!P28</f>
        <v>4</v>
      </c>
      <c r="T31" s="20">
        <f>[1]總計!Q28</f>
        <v>0</v>
      </c>
      <c r="U31" s="17">
        <f>IFERROR((I31+R31+S31)/(E31+R31+S31+P31+Q31),0)</f>
        <v>0.47619047619047616</v>
      </c>
      <c r="V31" s="17">
        <f>H31</f>
        <v>0.33333333333333331</v>
      </c>
      <c r="W31" s="17" t="s">
        <v>59</v>
      </c>
      <c r="X31" s="17">
        <f>U31</f>
        <v>0.47619047619047616</v>
      </c>
      <c r="Y31" s="17" t="s">
        <v>65</v>
      </c>
      <c r="Z31" s="17">
        <f>N31</f>
        <v>0.48888888888888887</v>
      </c>
      <c r="AA31" s="20">
        <f>[1]總計!R28</f>
        <v>8</v>
      </c>
      <c r="AB31" s="21">
        <f>[1]總計!S28</f>
        <v>3</v>
      </c>
      <c r="AC31" s="20">
        <f>[1]總計!T28</f>
        <v>0</v>
      </c>
      <c r="AD31" s="17">
        <f t="shared" si="7"/>
        <v>2.2000000000000002</v>
      </c>
      <c r="AE31" s="20">
        <f>[1]總計!U28</f>
        <v>42</v>
      </c>
      <c r="AF31" s="20">
        <f>[1]總計!V28</f>
        <v>18</v>
      </c>
      <c r="AG31" s="20">
        <f>[1]總計!W28</f>
        <v>3</v>
      </c>
      <c r="AH31" s="17">
        <f t="shared" si="8"/>
        <v>0.95238095238095233</v>
      </c>
      <c r="AI31" s="20">
        <f>[1]總計!X28</f>
        <v>7</v>
      </c>
      <c r="AJ31" s="20">
        <f>[1]總計!Y28</f>
        <v>1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66</v>
      </c>
      <c r="B34" s="23" t="s">
        <v>67</v>
      </c>
      <c r="C34" s="8" t="s">
        <v>68</v>
      </c>
      <c r="D34" s="23" t="s">
        <v>69</v>
      </c>
      <c r="E34" s="23" t="s">
        <v>70</v>
      </c>
      <c r="F34" s="23" t="s">
        <v>71</v>
      </c>
      <c r="G34" s="23" t="s">
        <v>72</v>
      </c>
      <c r="H34" s="23" t="s">
        <v>73</v>
      </c>
      <c r="I34" s="23" t="s">
        <v>74</v>
      </c>
      <c r="J34" s="23" t="s">
        <v>75</v>
      </c>
      <c r="K34" s="24" t="s">
        <v>76</v>
      </c>
      <c r="L34" s="24" t="s">
        <v>77</v>
      </c>
      <c r="M34" s="24" t="s">
        <v>78</v>
      </c>
      <c r="N34" s="23" t="s">
        <v>79</v>
      </c>
      <c r="O34" s="23" t="s">
        <v>80</v>
      </c>
      <c r="P34" s="23" t="s">
        <v>81</v>
      </c>
      <c r="Q34" s="23" t="s">
        <v>82</v>
      </c>
      <c r="R34" s="24" t="s">
        <v>83</v>
      </c>
      <c r="S34" s="23" t="s">
        <v>84</v>
      </c>
      <c r="T34" s="24" t="s">
        <v>85</v>
      </c>
      <c r="U34" s="25" t="s">
        <v>86</v>
      </c>
      <c r="V34" s="26"/>
      <c r="W34" s="26"/>
      <c r="X34" s="26"/>
      <c r="Y34" s="26"/>
      <c r="Z34" s="26"/>
      <c r="AA34" s="27" t="s">
        <v>87</v>
      </c>
      <c r="AB34" s="27" t="s">
        <v>88</v>
      </c>
    </row>
    <row r="35" spans="1:28" x14ac:dyDescent="0.25">
      <c r="A35" s="2">
        <f>[1]總計!A32</f>
        <v>12</v>
      </c>
      <c r="B35" s="2" t="str">
        <f>[1]總計!B32</f>
        <v>魏名寬</v>
      </c>
      <c r="C35" s="2">
        <f>[1]總計!C32</f>
        <v>1</v>
      </c>
      <c r="D35" s="28">
        <f>[1]總計!D32</f>
        <v>3.6666666666666665</v>
      </c>
      <c r="E35" s="2">
        <f>[1]總計!E32</f>
        <v>14</v>
      </c>
      <c r="F35" s="2">
        <f>[1]總計!F32</f>
        <v>13</v>
      </c>
      <c r="G35" s="2">
        <f>[1]總計!G32</f>
        <v>4</v>
      </c>
      <c r="H35" s="2">
        <f>[1]總計!H32</f>
        <v>0</v>
      </c>
      <c r="I35" s="2">
        <f>[1]總計!I32</f>
        <v>1</v>
      </c>
      <c r="J35" s="2">
        <f>[1]總計!J32</f>
        <v>0</v>
      </c>
      <c r="K35" s="15">
        <f>[1]總計!K32</f>
        <v>0</v>
      </c>
      <c r="L35" s="16">
        <f>IFERROR((Q35*7)/D35,0)</f>
        <v>1.9090909090909092</v>
      </c>
      <c r="M35" s="16">
        <f>IFERROR((G35+I35)/D35,0)</f>
        <v>1.3636363636363638</v>
      </c>
      <c r="N35" s="2">
        <f>[1]總計!L32</f>
        <v>0</v>
      </c>
      <c r="O35" s="2">
        <f>[1]總計!M32</f>
        <v>0</v>
      </c>
      <c r="P35" s="2">
        <f>[1]總計!N32</f>
        <v>1</v>
      </c>
      <c r="Q35" s="2">
        <f>[1]總計!O32</f>
        <v>1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49</v>
      </c>
      <c r="AB35" s="2">
        <f>[1]總計!U32</f>
        <v>1</v>
      </c>
    </row>
    <row r="36" spans="1:28" x14ac:dyDescent="0.25">
      <c r="A36" s="2">
        <f>[1]總計!A33</f>
        <v>1</v>
      </c>
      <c r="B36" s="2" t="str">
        <f>[1]總計!B33</f>
        <v>劉子煌</v>
      </c>
      <c r="C36" s="2">
        <f>[1]總計!C33</f>
        <v>1</v>
      </c>
      <c r="D36" s="28">
        <f>[1]總計!D33</f>
        <v>1.6666666666666667</v>
      </c>
      <c r="E36" s="2">
        <f>[1]總計!E33</f>
        <v>11</v>
      </c>
      <c r="F36" s="2">
        <f>[1]總計!F33</f>
        <v>10</v>
      </c>
      <c r="G36" s="2">
        <f>[1]總計!G33</f>
        <v>5</v>
      </c>
      <c r="H36" s="2">
        <f>[1]總計!H33</f>
        <v>0</v>
      </c>
      <c r="I36" s="2">
        <f>[1]總計!I33</f>
        <v>1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12.6</v>
      </c>
      <c r="M36" s="16">
        <f t="shared" ref="M36:M49" si="10">IFERROR((G36+I36)/D36,0)</f>
        <v>3.5999999999999996</v>
      </c>
      <c r="N36" s="2">
        <f>[1]總計!L33</f>
        <v>1</v>
      </c>
      <c r="O36" s="2">
        <f>[1]總計!M33</f>
        <v>0</v>
      </c>
      <c r="P36" s="2">
        <f>[1]總計!N33</f>
        <v>3</v>
      </c>
      <c r="Q36" s="2">
        <f>[1]總計!O33</f>
        <v>3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44</v>
      </c>
      <c r="AB36" s="2">
        <f>[1]總計!U33</f>
        <v>1</v>
      </c>
    </row>
    <row r="37" spans="1:28" x14ac:dyDescent="0.25">
      <c r="A37" s="2">
        <f>[1]總計!A34</f>
        <v>9</v>
      </c>
      <c r="B37" s="2" t="str">
        <f>[1]總計!B34</f>
        <v>吳穆宸</v>
      </c>
      <c r="C37" s="2">
        <f>[1]總計!C34</f>
        <v>0</v>
      </c>
      <c r="D37" s="28">
        <f>[1]總計!D34</f>
        <v>0</v>
      </c>
      <c r="E37" s="2">
        <f>[1]總計!E34</f>
        <v>0</v>
      </c>
      <c r="F37" s="2">
        <f>[1]總計!F34</f>
        <v>0</v>
      </c>
      <c r="G37" s="2">
        <f>[1]總計!G34</f>
        <v>0</v>
      </c>
      <c r="H37" s="2">
        <f>[1]總計!H34</f>
        <v>0</v>
      </c>
      <c r="I37" s="2">
        <f>[1]總計!I34</f>
        <v>0</v>
      </c>
      <c r="J37" s="2">
        <f>[1]總計!J34</f>
        <v>0</v>
      </c>
      <c r="K37" s="15">
        <f>[1]總計!K34</f>
        <v>0</v>
      </c>
      <c r="L37" s="16">
        <f t="shared" si="9"/>
        <v>0</v>
      </c>
      <c r="M37" s="16">
        <f t="shared" si="10"/>
        <v>0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0</v>
      </c>
      <c r="AB37" s="2">
        <f>[1]總計!U34</f>
        <v>0</v>
      </c>
    </row>
    <row r="38" spans="1:28" x14ac:dyDescent="0.25">
      <c r="A38" s="2">
        <f>[1]總計!A35</f>
        <v>11</v>
      </c>
      <c r="B38" s="2" t="str">
        <f>[1]總計!B35</f>
        <v>陳冠榮</v>
      </c>
      <c r="C38" s="2">
        <f>[1]總計!C35</f>
        <v>0</v>
      </c>
      <c r="D38" s="28">
        <f>[1]總計!D35</f>
        <v>0</v>
      </c>
      <c r="E38" s="2">
        <f>[1]總計!E35</f>
        <v>0</v>
      </c>
      <c r="F38" s="2">
        <f>[1]總計!F35</f>
        <v>0</v>
      </c>
      <c r="G38" s="2">
        <f>[1]總計!G35</f>
        <v>0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0</v>
      </c>
      <c r="AB38" s="2">
        <f>[1]總計!U35</f>
        <v>0</v>
      </c>
    </row>
    <row r="39" spans="1:28" x14ac:dyDescent="0.25">
      <c r="A39" s="2">
        <f>[1]總計!A36</f>
        <v>13</v>
      </c>
      <c r="B39" s="2" t="str">
        <f>[1]總計!B36</f>
        <v>藍允廷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7</v>
      </c>
      <c r="B40" s="2" t="str">
        <f>[1]總計!B37</f>
        <v>鄭為衡</v>
      </c>
      <c r="C40" s="2">
        <f>[1]總計!C37</f>
        <v>0</v>
      </c>
      <c r="D40" s="28">
        <f>[1]總計!D37</f>
        <v>5.3333333333333339</v>
      </c>
      <c r="E40" s="2">
        <f>[1]總計!E37</f>
        <v>22</v>
      </c>
      <c r="F40" s="2">
        <f>[1]總計!F37</f>
        <v>22</v>
      </c>
      <c r="G40" s="2">
        <f>[1]總計!G37</f>
        <v>6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2</v>
      </c>
      <c r="L40" s="16">
        <f t="shared" si="9"/>
        <v>1.3124999999999998</v>
      </c>
      <c r="M40" s="16">
        <f t="shared" si="10"/>
        <v>1.1249999999999998</v>
      </c>
      <c r="N40" s="2">
        <f>[1]總計!L37</f>
        <v>1</v>
      </c>
      <c r="O40" s="2">
        <f>[1]總計!M37</f>
        <v>0</v>
      </c>
      <c r="P40" s="2">
        <f>[1]總計!N37</f>
        <v>2</v>
      </c>
      <c r="Q40" s="2">
        <f>[1]總計!O37</f>
        <v>1</v>
      </c>
      <c r="R40" s="15">
        <f>[1]總計!P37</f>
        <v>2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77</v>
      </c>
      <c r="AB40" s="2">
        <f>[1]總計!U37</f>
        <v>2</v>
      </c>
    </row>
    <row r="41" spans="1:28" x14ac:dyDescent="0.25">
      <c r="A41" s="2">
        <f>[1]總計!A38</f>
        <v>4</v>
      </c>
      <c r="B41" s="2" t="str">
        <f>[1]總計!B38</f>
        <v>林彥凱</v>
      </c>
      <c r="C41" s="2">
        <f>[1]總計!C38</f>
        <v>0</v>
      </c>
      <c r="D41" s="28">
        <f>[1]總計!D38</f>
        <v>3.3333333333333335</v>
      </c>
      <c r="E41" s="2">
        <f>[1]總計!E38</f>
        <v>17</v>
      </c>
      <c r="F41" s="2">
        <f>[1]總計!F38</f>
        <v>14</v>
      </c>
      <c r="G41" s="2">
        <f>[1]總計!G38</f>
        <v>5</v>
      </c>
      <c r="H41" s="2">
        <f>[1]總計!H38</f>
        <v>0</v>
      </c>
      <c r="I41" s="2">
        <f>[1]總計!I38</f>
        <v>3</v>
      </c>
      <c r="J41" s="2">
        <f>[1]總計!J38</f>
        <v>0</v>
      </c>
      <c r="K41" s="15">
        <f>[1]總計!K38</f>
        <v>5</v>
      </c>
      <c r="L41" s="16">
        <f t="shared" si="9"/>
        <v>0</v>
      </c>
      <c r="M41" s="16">
        <f t="shared" si="10"/>
        <v>2.4</v>
      </c>
      <c r="N41" s="2">
        <f>[1]總計!L38</f>
        <v>0</v>
      </c>
      <c r="O41" s="2">
        <f>[1]總計!M38</f>
        <v>0</v>
      </c>
      <c r="P41" s="2">
        <f>[1]總計!N38</f>
        <v>2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61</v>
      </c>
      <c r="AB41" s="2">
        <f>[1]總計!U38</f>
        <v>2</v>
      </c>
    </row>
    <row r="42" spans="1:28" x14ac:dyDescent="0.25">
      <c r="A42" s="2">
        <f>[1]總計!A39</f>
        <v>0</v>
      </c>
      <c r="B42" s="2">
        <f>[1]總計!B39</f>
        <v>0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14</v>
      </c>
      <c r="E50" s="20">
        <f>[1]總計!E47</f>
        <v>64</v>
      </c>
      <c r="F50" s="20">
        <f>[1]總計!F47</f>
        <v>59</v>
      </c>
      <c r="G50" s="20">
        <f>[1]總計!G47</f>
        <v>20</v>
      </c>
      <c r="H50" s="20">
        <f>[1]總計!H47</f>
        <v>0</v>
      </c>
      <c r="I50" s="20">
        <f>[1]總計!I47</f>
        <v>5</v>
      </c>
      <c r="J50" s="20">
        <f>[1]總計!J47</f>
        <v>0</v>
      </c>
      <c r="K50" s="21">
        <f>[1]總計!K47</f>
        <v>7</v>
      </c>
      <c r="L50" s="17">
        <f>IFERROR((Q50*7)/D50,0)</f>
        <v>2.5</v>
      </c>
      <c r="M50" s="17">
        <f>IFERROR((G50+I50)/D50,0)</f>
        <v>1.7857142857142858</v>
      </c>
      <c r="N50" s="20">
        <f>[1]總計!L47</f>
        <v>2</v>
      </c>
      <c r="O50" s="20">
        <f>[1]總計!M47</f>
        <v>0</v>
      </c>
      <c r="P50" s="20">
        <f>[1]總計!N47</f>
        <v>8</v>
      </c>
      <c r="Q50" s="20">
        <f>[1]總計!O47</f>
        <v>5</v>
      </c>
      <c r="R50" s="21">
        <f>[1]總計!P47</f>
        <v>2</v>
      </c>
      <c r="S50" s="20">
        <f>[1]總計!Q47</f>
        <v>0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231</v>
      </c>
      <c r="AB50" s="20">
        <f>[1]總計!U47</f>
        <v>6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2022-04-25T18:16:12Z</dcterms:created>
  <dcterms:modified xsi:type="dcterms:W3CDTF">2022-04-25T18:16:56Z</dcterms:modified>
</cp:coreProperties>
</file>